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meads/Desktop/Weber Stream LLC/"/>
    </mc:Choice>
  </mc:AlternateContent>
  <xr:revisionPtr revIDLastSave="0" documentId="13_ncr:1_{8BC591B7-217A-4B43-A7A8-1A929A547405}" xr6:coauthVersionLast="47" xr6:coauthVersionMax="47" xr10:uidLastSave="{00000000-0000-0000-0000-000000000000}"/>
  <bookViews>
    <workbookView xWindow="-35840" yWindow="6900" windowWidth="35840" windowHeight="21900" xr2:uid="{85AFDF5A-C054-B041-81AC-5092D8694051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E39" i="1"/>
  <c r="F35" i="1"/>
  <c r="E35" i="1"/>
  <c r="F34" i="1"/>
  <c r="E34" i="1"/>
  <c r="D34" i="1"/>
  <c r="G31" i="1"/>
  <c r="D35" i="1"/>
  <c r="D37" i="1"/>
  <c r="D38" i="1"/>
  <c r="G7" i="1"/>
  <c r="G6" i="1"/>
  <c r="G21" i="1"/>
  <c r="G22" i="1"/>
  <c r="G23" i="1"/>
  <c r="G24" i="1"/>
  <c r="G25" i="1"/>
  <c r="G10" i="1" l="1"/>
  <c r="G9" i="1" l="1"/>
  <c r="G11" i="1"/>
  <c r="G12" i="1"/>
  <c r="G13" i="1"/>
  <c r="G14" i="1"/>
  <c r="G15" i="1"/>
  <c r="G16" i="1"/>
  <c r="G17" i="1"/>
  <c r="G18" i="1"/>
  <c r="G19" i="1"/>
  <c r="G20" i="1"/>
  <c r="G26" i="1"/>
  <c r="G27" i="1"/>
  <c r="G28" i="1"/>
  <c r="G29" i="1"/>
  <c r="G30" i="1"/>
</calcChain>
</file>

<file path=xl/sharedStrings.xml><?xml version="1.0" encoding="utf-8"?>
<sst xmlns="http://schemas.openxmlformats.org/spreadsheetml/2006/main" count="66" uniqueCount="26">
  <si>
    <t xml:space="preserve">Parcel Number </t>
  </si>
  <si>
    <t>Owner</t>
  </si>
  <si>
    <t xml:space="preserve">Under Contract </t>
  </si>
  <si>
    <t>Acres</t>
  </si>
  <si>
    <t>WESTBRIDGE MEADOWS MASTER PLANNED COMMUNITY PROPERTY BREAKDOWN</t>
  </si>
  <si>
    <t>Weber Stream LLC</t>
  </si>
  <si>
    <t>Authorized Representative</t>
  </si>
  <si>
    <t>Jeff Meads</t>
  </si>
  <si>
    <t>N/A</t>
  </si>
  <si>
    <t>Brett L &amp; WF Cindy K Hanni</t>
  </si>
  <si>
    <t>Total Weber Stream LLC  Acres</t>
  </si>
  <si>
    <t>Total BCP Acres</t>
  </si>
  <si>
    <t>Weber County App Fee</t>
  </si>
  <si>
    <t>Total App Fee for Weber Stream</t>
  </si>
  <si>
    <t>Total App Fee for BCP</t>
  </si>
  <si>
    <t>Totals</t>
  </si>
  <si>
    <t>BCP Development, Inc &amp; Lync Construction LLC</t>
  </si>
  <si>
    <t>Michael Porter</t>
  </si>
  <si>
    <t>Mecham, Don &amp; Kay</t>
  </si>
  <si>
    <t>BCP Development, Inc.</t>
  </si>
  <si>
    <t>RAFTERP LLC 75%; to be held as Tenants in Common</t>
  </si>
  <si>
    <t>Dale &amp; Inez Penrod</t>
  </si>
  <si>
    <t>Wilson 3 of 3-Willson Family Trust</t>
  </si>
  <si>
    <t>Weaver, Jerry</t>
  </si>
  <si>
    <t>Negociating</t>
  </si>
  <si>
    <t>To be negociated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</si>
</sst>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Fee Due @&quot;\ &quot;$&quot;#.00\ &quot;per acre&quot;"/>
    <numFmt numFmtId="165" formatCode="&quot;$&quot;#,##0.00"/>
    <numFmt numFmtId="166" formatCode="0.0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EA9DB"/>
        <bgColor rgb="FF000000"/>
      </patternFill>
    </fill>
    <fill>
      <patternFill patternType="solid">
        <fgColor rgb="FFBDD7EE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4B084"/>
        <bgColor indexed="64"/>
      </patternFill>
    </fill>
    <fill>
      <patternFill patternType="solid">
        <fgColor rgb="FFC67BFF"/>
        <bgColor indexed="64"/>
      </patternFill>
    </fill>
    <fill>
      <patternFill patternType="solid">
        <fgColor rgb="FF12FFC0"/>
        <bgColor indexed="64"/>
      </patternFill>
    </fill>
    <fill>
      <patternFill patternType="solid">
        <fgColor rgb="FFC67BFF"/>
        <bgColor rgb="FF000000"/>
      </patternFill>
    </fill>
    <fill>
      <patternFill patternType="solid">
        <fgColor rgb="FF12FFC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2" xfId="0" applyBorder="1"/>
    <xf numFmtId="165" fontId="0" fillId="0" borderId="2" xfId="0" applyNumberFormat="1" applyBorder="1"/>
    <xf numFmtId="6" fontId="0" fillId="0" borderId="2" xfId="0" applyNumberFormat="1" applyBorder="1"/>
    <xf numFmtId="0" fontId="2" fillId="0" borderId="2" xfId="0" applyFont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0" fontId="0" fillId="3" borderId="2" xfId="0" applyFill="1" applyBorder="1"/>
    <xf numFmtId="0" fontId="0" fillId="4" borderId="2" xfId="0" applyFill="1" applyBorder="1"/>
    <xf numFmtId="1" fontId="0" fillId="4" borderId="2" xfId="0" applyNumberFormat="1" applyFill="1" applyBorder="1" applyAlignment="1">
      <alignment horizontal="center"/>
    </xf>
    <xf numFmtId="0" fontId="4" fillId="5" borderId="2" xfId="0" applyFont="1" applyFill="1" applyBorder="1" applyAlignment="1">
      <alignment horizontal="left"/>
    </xf>
    <xf numFmtId="166" fontId="4" fillId="5" borderId="2" xfId="0" applyNumberFormat="1" applyFont="1" applyFill="1" applyBorder="1" applyAlignment="1">
      <alignment horizontal="center"/>
    </xf>
    <xf numFmtId="166" fontId="0" fillId="6" borderId="0" xfId="0" applyNumberFormat="1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0" fontId="0" fillId="8" borderId="2" xfId="0" applyFill="1" applyBorder="1"/>
    <xf numFmtId="1" fontId="4" fillId="7" borderId="2" xfId="0" applyNumberFormat="1" applyFont="1" applyFill="1" applyBorder="1" applyAlignment="1">
      <alignment horizontal="center"/>
    </xf>
    <xf numFmtId="0" fontId="4" fillId="7" borderId="2" xfId="0" applyFont="1" applyFill="1" applyBorder="1" applyAlignment="1">
      <alignment horizontal="left"/>
    </xf>
    <xf numFmtId="166" fontId="4" fillId="7" borderId="2" xfId="0" applyNumberFormat="1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0" fontId="0" fillId="0" borderId="5" xfId="0" applyBorder="1"/>
    <xf numFmtId="0" fontId="2" fillId="0" borderId="5" xfId="0" applyFont="1" applyBorder="1"/>
    <xf numFmtId="1" fontId="4" fillId="11" borderId="2" xfId="0" applyNumberFormat="1" applyFont="1" applyFill="1" applyBorder="1" applyAlignment="1">
      <alignment horizontal="center"/>
    </xf>
    <xf numFmtId="0" fontId="4" fillId="11" borderId="2" xfId="0" applyFont="1" applyFill="1" applyBorder="1" applyAlignment="1">
      <alignment horizontal="left"/>
    </xf>
    <xf numFmtId="166" fontId="4" fillId="11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6" fontId="4" fillId="0" borderId="2" xfId="0" applyNumberFormat="1" applyFont="1" applyBorder="1" applyAlignment="1">
      <alignment horizontal="center"/>
    </xf>
    <xf numFmtId="1" fontId="4" fillId="12" borderId="2" xfId="0" applyNumberFormat="1" applyFont="1" applyFill="1" applyBorder="1" applyAlignment="1">
      <alignment horizontal="center"/>
    </xf>
    <xf numFmtId="0" fontId="4" fillId="12" borderId="2" xfId="0" applyFont="1" applyFill="1" applyBorder="1" applyAlignment="1">
      <alignment horizontal="left"/>
    </xf>
    <xf numFmtId="166" fontId="4" fillId="12" borderId="2" xfId="0" applyNumberFormat="1" applyFont="1" applyFill="1" applyBorder="1" applyAlignment="1">
      <alignment horizontal="center"/>
    </xf>
    <xf numFmtId="0" fontId="4" fillId="0" borderId="2" xfId="0" applyFont="1" applyBorder="1"/>
    <xf numFmtId="1" fontId="4" fillId="13" borderId="2" xfId="0" applyNumberFormat="1" applyFont="1" applyFill="1" applyBorder="1" applyAlignment="1">
      <alignment horizontal="center"/>
    </xf>
    <xf numFmtId="0" fontId="4" fillId="13" borderId="2" xfId="0" applyFont="1" applyFill="1" applyBorder="1" applyAlignment="1">
      <alignment horizontal="left"/>
    </xf>
    <xf numFmtId="166" fontId="4" fillId="13" borderId="2" xfId="0" applyNumberFormat="1" applyFont="1" applyFill="1" applyBorder="1" applyAlignment="1">
      <alignment horizontal="center"/>
    </xf>
    <xf numFmtId="0" fontId="0" fillId="9" borderId="2" xfId="0" applyFill="1" applyBorder="1"/>
    <xf numFmtId="1" fontId="4" fillId="14" borderId="2" xfId="0" applyNumberFormat="1" applyFont="1" applyFill="1" applyBorder="1" applyAlignment="1">
      <alignment horizontal="center"/>
    </xf>
    <xf numFmtId="0" fontId="4" fillId="14" borderId="2" xfId="0" applyFont="1" applyFill="1" applyBorder="1" applyAlignment="1">
      <alignment horizontal="left"/>
    </xf>
    <xf numFmtId="0" fontId="0" fillId="15" borderId="2" xfId="0" applyFill="1" applyBorder="1"/>
    <xf numFmtId="166" fontId="4" fillId="14" borderId="2" xfId="0" applyNumberFormat="1" applyFont="1" applyFill="1" applyBorder="1" applyAlignment="1">
      <alignment horizontal="center"/>
    </xf>
    <xf numFmtId="0" fontId="0" fillId="10" borderId="2" xfId="0" applyFill="1" applyBorder="1"/>
    <xf numFmtId="0" fontId="0" fillId="16" borderId="2" xfId="0" applyFill="1" applyBorder="1"/>
    <xf numFmtId="166" fontId="0" fillId="0" borderId="2" xfId="0" applyNumberFormat="1" applyBorder="1"/>
    <xf numFmtId="165" fontId="0" fillId="0" borderId="4" xfId="0" applyNumberFormat="1" applyBorder="1"/>
    <xf numFmtId="165" fontId="2" fillId="0" borderId="7" xfId="0" applyNumberFormat="1" applyFont="1" applyBorder="1"/>
    <xf numFmtId="165" fontId="2" fillId="0" borderId="6" xfId="0" applyNumberFormat="1" applyFont="1" applyBorder="1"/>
    <xf numFmtId="0" fontId="0" fillId="0" borderId="3" xfId="0" applyBorder="1"/>
    <xf numFmtId="0" fontId="0" fillId="0" borderId="4" xfId="0" applyBorder="1"/>
    <xf numFmtId="9" fontId="0" fillId="0" borderId="2" xfId="1" applyFont="1" applyFill="1" applyBorder="1"/>
    <xf numFmtId="165" fontId="2" fillId="17" borderId="2" xfId="0" applyNumberFormat="1" applyFont="1" applyFill="1" applyBorder="1"/>
    <xf numFmtId="0" fontId="3" fillId="0" borderId="1" xfId="0" applyFont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BF8F00"/>
      <color rgb="FF12FFC0"/>
      <color rgb="FFC67BFF"/>
      <color rgb="FFD9E1F2"/>
      <color rgb="FFF4B084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646C8-2FB7-5A44-9906-BABD11CFF9D5}">
  <dimension ref="B3:G39"/>
  <sheetViews>
    <sheetView tabSelected="1" workbookViewId="0">
      <selection activeCell="B7" sqref="B7"/>
    </sheetView>
  </sheetViews>
  <sheetFormatPr baseColWidth="10" defaultRowHeight="16" x14ac:dyDescent="0.2"/>
  <cols>
    <col min="2" max="2" width="17.1640625" customWidth="1"/>
    <col min="3" max="3" width="43.1640625" customWidth="1"/>
    <col min="4" max="5" width="26.1640625" customWidth="1"/>
    <col min="7" max="7" width="22.6640625" bestFit="1" customWidth="1"/>
  </cols>
  <sheetData>
    <row r="3" spans="2:7" ht="17" x14ac:dyDescent="0.2">
      <c r="B3" s="50" t="s">
        <v>4</v>
      </c>
      <c r="C3" s="50"/>
      <c r="D3" s="50"/>
      <c r="E3" s="50"/>
      <c r="F3" s="50"/>
      <c r="G3" s="50"/>
    </row>
    <row r="5" spans="2:7" x14ac:dyDescent="0.2">
      <c r="B5" s="5" t="s">
        <v>0</v>
      </c>
      <c r="C5" s="5" t="s">
        <v>1</v>
      </c>
      <c r="D5" s="5" t="s">
        <v>2</v>
      </c>
      <c r="E5" s="5" t="s">
        <v>6</v>
      </c>
      <c r="F5" s="5" t="s">
        <v>3</v>
      </c>
      <c r="G5" s="6">
        <v>5</v>
      </c>
    </row>
    <row r="6" spans="2:7" x14ac:dyDescent="0.2">
      <c r="B6" s="51">
        <v>100460007</v>
      </c>
      <c r="C6" s="7" t="s">
        <v>5</v>
      </c>
      <c r="D6" s="7" t="s">
        <v>8</v>
      </c>
      <c r="E6" s="7" t="s">
        <v>7</v>
      </c>
      <c r="F6" s="7">
        <v>320</v>
      </c>
      <c r="G6" s="2">
        <f>F6*$G$5</f>
        <v>1600</v>
      </c>
    </row>
    <row r="7" spans="2:7" x14ac:dyDescent="0.2">
      <c r="B7" s="51">
        <v>100460004</v>
      </c>
      <c r="C7" s="7" t="s">
        <v>9</v>
      </c>
      <c r="D7" s="7" t="s">
        <v>5</v>
      </c>
      <c r="E7" s="7" t="s">
        <v>7</v>
      </c>
      <c r="F7" s="7">
        <v>172.9</v>
      </c>
      <c r="G7" s="2">
        <f>F7*$G$5</f>
        <v>864.5</v>
      </c>
    </row>
    <row r="8" spans="2:7" x14ac:dyDescent="0.2">
      <c r="B8" s="1"/>
      <c r="C8" s="1"/>
      <c r="D8" s="1"/>
      <c r="E8" s="1"/>
      <c r="F8" s="1"/>
      <c r="G8" s="2"/>
    </row>
    <row r="9" spans="2:7" x14ac:dyDescent="0.2">
      <c r="B9" s="9">
        <v>100440019</v>
      </c>
      <c r="C9" s="10" t="s">
        <v>16</v>
      </c>
      <c r="D9" s="8" t="s">
        <v>8</v>
      </c>
      <c r="E9" s="8" t="s">
        <v>17</v>
      </c>
      <c r="F9" s="11">
        <v>60</v>
      </c>
      <c r="G9" s="2">
        <f t="shared" ref="G9:G30" si="0">F9*$G$5</f>
        <v>300</v>
      </c>
    </row>
    <row r="10" spans="2:7" x14ac:dyDescent="0.2">
      <c r="B10" s="9">
        <v>100470001</v>
      </c>
      <c r="C10" s="10" t="s">
        <v>16</v>
      </c>
      <c r="D10" s="8" t="s">
        <v>8</v>
      </c>
      <c r="E10" s="8" t="s">
        <v>17</v>
      </c>
      <c r="F10" s="11">
        <v>140</v>
      </c>
      <c r="G10" s="2">
        <f>F10*$G$5</f>
        <v>700</v>
      </c>
    </row>
    <row r="11" spans="2:7" x14ac:dyDescent="0.2">
      <c r="B11" s="9">
        <v>100470002</v>
      </c>
      <c r="C11" s="10" t="s">
        <v>16</v>
      </c>
      <c r="D11" s="8" t="s">
        <v>8</v>
      </c>
      <c r="E11" s="8" t="s">
        <v>17</v>
      </c>
      <c r="F11" s="11">
        <v>20</v>
      </c>
      <c r="G11" s="2">
        <f t="shared" si="0"/>
        <v>100</v>
      </c>
    </row>
    <row r="12" spans="2:7" x14ac:dyDescent="0.2">
      <c r="B12" s="9">
        <v>100440097</v>
      </c>
      <c r="C12" s="10" t="s">
        <v>16</v>
      </c>
      <c r="D12" s="8" t="s">
        <v>8</v>
      </c>
      <c r="E12" s="8" t="s">
        <v>17</v>
      </c>
      <c r="F12" s="11">
        <v>4.22</v>
      </c>
      <c r="G12" s="2">
        <f t="shared" si="0"/>
        <v>21.099999999999998</v>
      </c>
    </row>
    <row r="13" spans="2:7" x14ac:dyDescent="0.2">
      <c r="B13" s="1"/>
      <c r="C13" s="1"/>
      <c r="D13" s="1"/>
      <c r="E13" s="1"/>
      <c r="F13" s="1"/>
      <c r="G13" s="2">
        <f t="shared" si="0"/>
        <v>0</v>
      </c>
    </row>
    <row r="14" spans="2:7" x14ac:dyDescent="0.2">
      <c r="B14" s="13">
        <v>100470014</v>
      </c>
      <c r="C14" s="14" t="s">
        <v>16</v>
      </c>
      <c r="D14" s="14" t="s">
        <v>8</v>
      </c>
      <c r="E14" s="14" t="s">
        <v>17</v>
      </c>
      <c r="F14" s="12">
        <v>79.290000000000006</v>
      </c>
      <c r="G14" s="2">
        <f t="shared" si="0"/>
        <v>396.45000000000005</v>
      </c>
    </row>
    <row r="15" spans="2:7" x14ac:dyDescent="0.2">
      <c r="B15" s="1"/>
      <c r="C15" s="1"/>
      <c r="D15" s="1"/>
      <c r="E15" s="1"/>
      <c r="F15" s="1"/>
      <c r="G15" s="2">
        <f t="shared" si="0"/>
        <v>0</v>
      </c>
    </row>
    <row r="16" spans="2:7" x14ac:dyDescent="0.2">
      <c r="B16" s="16">
        <v>100450053</v>
      </c>
      <c r="C16" s="17" t="s">
        <v>18</v>
      </c>
      <c r="D16" s="15" t="s">
        <v>19</v>
      </c>
      <c r="E16" s="15" t="s">
        <v>17</v>
      </c>
      <c r="F16" s="18">
        <v>73.790000000000006</v>
      </c>
      <c r="G16" s="2">
        <f t="shared" si="0"/>
        <v>368.95000000000005</v>
      </c>
    </row>
    <row r="17" spans="2:7" x14ac:dyDescent="0.2">
      <c r="B17" s="16">
        <v>100450022</v>
      </c>
      <c r="C17" s="17" t="s">
        <v>18</v>
      </c>
      <c r="D17" s="15" t="s">
        <v>19</v>
      </c>
      <c r="E17" s="15" t="s">
        <v>17</v>
      </c>
      <c r="F17" s="18">
        <v>39.96</v>
      </c>
      <c r="G17" s="2">
        <f t="shared" si="0"/>
        <v>199.8</v>
      </c>
    </row>
    <row r="18" spans="2:7" x14ac:dyDescent="0.2">
      <c r="B18" s="1"/>
      <c r="C18" s="1"/>
      <c r="D18" s="1"/>
      <c r="E18" s="1"/>
      <c r="F18" s="1"/>
      <c r="G18" s="2">
        <f t="shared" si="0"/>
        <v>0</v>
      </c>
    </row>
    <row r="19" spans="2:7" x14ac:dyDescent="0.2">
      <c r="B19" s="22">
        <v>100440011</v>
      </c>
      <c r="C19" s="23" t="s">
        <v>20</v>
      </c>
      <c r="D19" s="35" t="s">
        <v>24</v>
      </c>
      <c r="E19" s="35" t="s">
        <v>17</v>
      </c>
      <c r="F19" s="24">
        <v>67.53</v>
      </c>
      <c r="G19" s="2">
        <f t="shared" si="0"/>
        <v>337.65</v>
      </c>
    </row>
    <row r="20" spans="2:7" x14ac:dyDescent="0.2">
      <c r="B20" s="22">
        <v>100450035</v>
      </c>
      <c r="C20" s="23" t="s">
        <v>20</v>
      </c>
      <c r="D20" s="35" t="s">
        <v>24</v>
      </c>
      <c r="E20" s="35" t="s">
        <v>17</v>
      </c>
      <c r="F20" s="24">
        <v>28.84</v>
      </c>
      <c r="G20" s="2">
        <f t="shared" si="0"/>
        <v>144.19999999999999</v>
      </c>
    </row>
    <row r="21" spans="2:7" x14ac:dyDescent="0.2">
      <c r="B21" s="25"/>
      <c r="C21" s="26"/>
      <c r="D21" s="1"/>
      <c r="E21" s="1"/>
      <c r="F21" s="27"/>
      <c r="G21" s="2">
        <f t="shared" si="0"/>
        <v>0</v>
      </c>
    </row>
    <row r="22" spans="2:7" x14ac:dyDescent="0.2">
      <c r="B22" s="28">
        <v>100440001</v>
      </c>
      <c r="C22" s="29" t="s">
        <v>21</v>
      </c>
      <c r="D22" s="40" t="s">
        <v>24</v>
      </c>
      <c r="E22" s="40" t="s">
        <v>17</v>
      </c>
      <c r="F22" s="30">
        <v>44.66</v>
      </c>
      <c r="G22" s="2">
        <f t="shared" si="0"/>
        <v>223.29999999999998</v>
      </c>
    </row>
    <row r="23" spans="2:7" x14ac:dyDescent="0.2">
      <c r="B23" s="28">
        <v>100450045</v>
      </c>
      <c r="C23" s="29" t="s">
        <v>21</v>
      </c>
      <c r="D23" s="40" t="s">
        <v>24</v>
      </c>
      <c r="E23" s="40" t="s">
        <v>17</v>
      </c>
      <c r="F23" s="30">
        <v>2.9</v>
      </c>
      <c r="G23" s="2">
        <f t="shared" si="0"/>
        <v>14.5</v>
      </c>
    </row>
    <row r="24" spans="2:7" x14ac:dyDescent="0.2">
      <c r="B24" s="28">
        <v>100450041</v>
      </c>
      <c r="C24" s="29" t="s">
        <v>21</v>
      </c>
      <c r="D24" s="40" t="s">
        <v>24</v>
      </c>
      <c r="E24" s="40" t="s">
        <v>17</v>
      </c>
      <c r="F24" s="30">
        <v>25.69</v>
      </c>
      <c r="G24" s="2">
        <f t="shared" si="0"/>
        <v>128.45000000000002</v>
      </c>
    </row>
    <row r="25" spans="2:7" x14ac:dyDescent="0.2">
      <c r="B25" s="28">
        <v>100450037</v>
      </c>
      <c r="C25" s="29" t="s">
        <v>21</v>
      </c>
      <c r="D25" s="40" t="s">
        <v>24</v>
      </c>
      <c r="E25" s="40" t="s">
        <v>17</v>
      </c>
      <c r="F25" s="30">
        <v>28.93</v>
      </c>
      <c r="G25" s="2">
        <f t="shared" si="0"/>
        <v>144.65</v>
      </c>
    </row>
    <row r="26" spans="2:7" x14ac:dyDescent="0.2">
      <c r="B26" s="31"/>
      <c r="C26" s="26"/>
      <c r="D26" s="1"/>
      <c r="E26" s="1"/>
      <c r="F26" s="27"/>
      <c r="G26" s="2">
        <f t="shared" si="0"/>
        <v>0</v>
      </c>
    </row>
    <row r="27" spans="2:7" x14ac:dyDescent="0.2">
      <c r="B27" s="36">
        <v>100470014</v>
      </c>
      <c r="C27" s="37" t="s">
        <v>22</v>
      </c>
      <c r="D27" s="38" t="s">
        <v>25</v>
      </c>
      <c r="E27" s="38" t="s">
        <v>17</v>
      </c>
      <c r="F27" s="39">
        <v>60</v>
      </c>
      <c r="G27" s="2">
        <f t="shared" si="0"/>
        <v>300</v>
      </c>
    </row>
    <row r="28" spans="2:7" x14ac:dyDescent="0.2">
      <c r="B28" s="25"/>
      <c r="C28" s="26"/>
      <c r="D28" s="1"/>
      <c r="E28" s="1"/>
      <c r="F28" s="27"/>
      <c r="G28" s="2">
        <f t="shared" si="0"/>
        <v>0</v>
      </c>
    </row>
    <row r="29" spans="2:7" x14ac:dyDescent="0.2">
      <c r="B29" s="32">
        <v>100450054</v>
      </c>
      <c r="C29" s="33" t="s">
        <v>23</v>
      </c>
      <c r="D29" s="41" t="s">
        <v>24</v>
      </c>
      <c r="E29" s="41" t="s">
        <v>17</v>
      </c>
      <c r="F29" s="34">
        <v>40</v>
      </c>
      <c r="G29" s="2">
        <f t="shared" si="0"/>
        <v>200</v>
      </c>
    </row>
    <row r="30" spans="2:7" ht="17" thickBot="1" x14ac:dyDescent="0.25">
      <c r="B30" s="32">
        <v>100450021</v>
      </c>
      <c r="C30" s="33" t="s">
        <v>23</v>
      </c>
      <c r="D30" s="41" t="s">
        <v>24</v>
      </c>
      <c r="E30" s="41" t="s">
        <v>17</v>
      </c>
      <c r="F30" s="34">
        <v>80</v>
      </c>
      <c r="G30" s="43">
        <f t="shared" si="0"/>
        <v>400</v>
      </c>
    </row>
    <row r="31" spans="2:7" ht="17" thickBot="1" x14ac:dyDescent="0.25">
      <c r="B31" s="20"/>
      <c r="C31" s="20"/>
      <c r="D31" s="20"/>
      <c r="E31" s="21" t="s">
        <v>15</v>
      </c>
      <c r="F31" s="19"/>
      <c r="G31" s="44">
        <f>SUM(G6:G30)</f>
        <v>6443.5499999999993</v>
      </c>
    </row>
    <row r="32" spans="2:7" x14ac:dyDescent="0.2">
      <c r="C32" s="1" t="s">
        <v>12</v>
      </c>
      <c r="D32" s="3">
        <v>600</v>
      </c>
      <c r="E32" s="1"/>
      <c r="F32" s="27"/>
    </row>
    <row r="33" spans="3:6" x14ac:dyDescent="0.2">
      <c r="C33" s="1"/>
      <c r="D33" s="1"/>
      <c r="E33" s="1"/>
      <c r="F33" s="27"/>
    </row>
    <row r="34" spans="3:6" x14ac:dyDescent="0.2">
      <c r="C34" s="1" t="s">
        <v>10</v>
      </c>
      <c r="D34" s="42">
        <f>F6+F7</f>
        <v>492.9</v>
      </c>
      <c r="E34" s="48">
        <f>D34/(D34+D35)</f>
        <v>0.38247549875456849</v>
      </c>
      <c r="F34" s="27">
        <f>D32*E34</f>
        <v>229.4852992527411</v>
      </c>
    </row>
    <row r="35" spans="3:6" x14ac:dyDescent="0.2">
      <c r="C35" s="1" t="s">
        <v>11</v>
      </c>
      <c r="D35" s="42">
        <f>SUM(F9:F30)</f>
        <v>795.81</v>
      </c>
      <c r="E35" s="48">
        <f>D35/(D34+D35)</f>
        <v>0.61752450124543146</v>
      </c>
      <c r="F35" s="27">
        <f>D32*E35</f>
        <v>370.51470074725887</v>
      </c>
    </row>
    <row r="36" spans="3:6" x14ac:dyDescent="0.2">
      <c r="C36" s="1"/>
      <c r="D36" s="1"/>
      <c r="E36" s="1"/>
      <c r="F36" s="27"/>
    </row>
    <row r="37" spans="3:6" x14ac:dyDescent="0.2">
      <c r="C37" s="4" t="s">
        <v>13</v>
      </c>
      <c r="D37" s="49">
        <f>G6+G7+F34</f>
        <v>2693.9852992527412</v>
      </c>
      <c r="E37" s="1"/>
      <c r="F37" s="1"/>
    </row>
    <row r="38" spans="3:6" ht="17" thickBot="1" x14ac:dyDescent="0.25">
      <c r="C38" s="4" t="s">
        <v>14</v>
      </c>
      <c r="D38" s="49">
        <f>SUM(G9:G30)+F35</f>
        <v>4349.5647007472589</v>
      </c>
      <c r="E38" s="47"/>
      <c r="F38" s="1"/>
    </row>
    <row r="39" spans="3:6" ht="17" thickBot="1" x14ac:dyDescent="0.25">
      <c r="C39" s="1"/>
      <c r="D39" s="45">
        <f>SUM(D37:D38)</f>
        <v>7043.55</v>
      </c>
      <c r="E39" s="44">
        <f>G31+D32</f>
        <v>7043.5499999999993</v>
      </c>
      <c r="F39" s="46"/>
    </row>
  </sheetData>
  <mergeCells count="1">
    <mergeCell ref="B3:G3"/>
  </mergeCells>
  <conditionalFormatting sqref="D39">
    <cfRule type="cellIs" dxfId="0" priority="1" operator="equal">
      <formula>$E$39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Meads</dc:creator>
  <cp:lastModifiedBy>Jeff Meads</cp:lastModifiedBy>
  <dcterms:created xsi:type="dcterms:W3CDTF">2023-12-18T15:22:11Z</dcterms:created>
  <dcterms:modified xsi:type="dcterms:W3CDTF">2023-12-22T16:00:36Z</dcterms:modified>
</cp:coreProperties>
</file>